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ener21-my.sharepoint.com/personal/ajla_sijaric_cener21_ba/Documents/BGI - NATIONAL COMPETITION/National Competition Docs/NAJNOVIJI DOKUMENTI (ZA OBJAVITI)/"/>
    </mc:Choice>
  </mc:AlternateContent>
  <xr:revisionPtr revIDLastSave="1" documentId="13_ncr:1_{5435B14E-7984-8246-8434-C75192437DCA}" xr6:coauthVersionLast="47" xr6:coauthVersionMax="47" xr10:uidLastSave="{1B426994-CA13-4FAF-A65D-100BF4803DC1}"/>
  <bookViews>
    <workbookView xWindow="-110" yWindow="-110" windowWidth="19420" windowHeight="11500" tabRatio="500" xr2:uid="{00000000-000D-0000-FFFF-FFFF00000000}"/>
  </bookViews>
  <sheets>
    <sheet name="Financial Snapshot" sheetId="1" r:id="rId1"/>
  </sheets>
  <definedNames>
    <definedName name="_xlnm.Print_Area" localSheetId="0">'Financial Snapshot'!$B$2:$N$42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7" i="1" l="1"/>
  <c r="B14" i="1"/>
  <c r="B11" i="1"/>
  <c r="C35" i="1"/>
  <c r="B34" i="1"/>
  <c r="B30" i="1"/>
  <c r="B29" i="1"/>
  <c r="B28" i="1"/>
  <c r="I27" i="1"/>
  <c r="I24" i="1"/>
  <c r="C24" i="1"/>
  <c r="B24" i="1"/>
  <c r="B23" i="1"/>
  <c r="C22" i="1"/>
  <c r="B22" i="1"/>
  <c r="C21" i="1"/>
  <c r="C23" i="1" s="1"/>
  <c r="C34" i="1" s="1"/>
  <c r="B21" i="1"/>
  <c r="M20" i="1"/>
  <c r="N20" i="1" s="1"/>
  <c r="M19" i="1"/>
  <c r="N19" i="1" s="1"/>
  <c r="M18" i="1"/>
  <c r="N18" i="1" s="1"/>
  <c r="B18" i="1"/>
  <c r="N17" i="1"/>
  <c r="M17" i="1"/>
  <c r="M16" i="1"/>
  <c r="N16" i="1" s="1"/>
  <c r="B16" i="1"/>
  <c r="N15" i="1"/>
  <c r="M15" i="1"/>
  <c r="B15" i="1"/>
  <c r="M14" i="1"/>
  <c r="N14" i="1" s="1"/>
  <c r="N13" i="1"/>
  <c r="M13" i="1"/>
  <c r="B13" i="1"/>
  <c r="M12" i="1"/>
  <c r="N12" i="1" s="1"/>
  <c r="M11" i="1"/>
  <c r="N11" i="1" s="1"/>
  <c r="N10" i="1"/>
  <c r="M10" i="1"/>
  <c r="B10" i="1"/>
  <c r="M9" i="1"/>
  <c r="I23" i="1" s="1"/>
  <c r="B9" i="1"/>
  <c r="B8" i="1"/>
  <c r="I28" i="1" l="1"/>
  <c r="N9" i="1"/>
  <c r="I25" i="1" s="1"/>
  <c r="C33" i="1" s="1"/>
  <c r="I2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5" authorId="0" shapeId="0" xr:uid="{00000000-0006-0000-0000-000001000000}">
      <text>
        <r>
          <rPr>
            <sz val="10"/>
            <color rgb="FF000000"/>
            <rFont val="Arial"/>
            <family val="2"/>
          </rPr>
          <t>After switching category, re-check every input in column C — some fields change meaning between Concept and Advanced modes.</t>
        </r>
      </text>
    </comment>
    <comment ref="H8" authorId="0" shapeId="0" xr:uid="{00000000-0006-0000-0000-000003000000}">
      <text>
        <r>
          <rPr>
            <sz val="10"/>
            <color rgb="FF000000"/>
            <rFont val="Arial"/>
            <family val="2"/>
          </rPr>
          <t>Fill one item per row. Example: Category=Equipment / Investment, Description=Laptop, Qty=1, Unit cost=1000, Own contribution=500. Delete any rows you don't use.</t>
        </r>
      </text>
    </comment>
    <comment ref="H27" authorId="0" shapeId="0" xr:uid="{00000000-0006-0000-0000-000004000000}">
      <text>
        <r>
          <rPr>
            <sz val="10"/>
            <rFont val="Arial"/>
            <family val="2"/>
          </rPr>
          <t>Startup / one-time cost = sum of rows tagged 'Equipment / Investment'. Book one-time launch costs under that category so they count here and in the break-even calculation.</t>
        </r>
      </text>
    </comment>
    <comment ref="C34" authorId="0" shapeId="0" xr:uid="{00000000-0006-0000-0000-000002000000}">
      <text>
        <r>
          <rPr>
            <sz val="10"/>
            <rFont val="Arial"/>
            <family val="2"/>
          </rPr>
          <t>Advanced-mode eligibility uses a 10,000 EUR profit ceiling (hardcoded). Confirm this matches the official BGI 2026 criteria and update if needed.</t>
        </r>
      </text>
    </comment>
  </commentList>
</comments>
</file>

<file path=xl/sharedStrings.xml><?xml version="1.0" encoding="utf-8"?>
<sst xmlns="http://schemas.openxmlformats.org/spreadsheetml/2006/main" count="39" uniqueCount="34">
  <si>
    <t>BALKAN GREEN IDEAS 2026 — FINANCIAL SNAPSHOT &amp; BUDGET</t>
  </si>
  <si>
    <t>One-page dynamic form — select the application category below</t>
  </si>
  <si>
    <t>APPLICATION CATEGORY</t>
  </si>
  <si>
    <t>IDEA / APPLICANT</t>
  </si>
  <si>
    <t>BUDGET DETAIL — ONE ITEM PER ROW</t>
  </si>
  <si>
    <t>Category</t>
  </si>
  <si>
    <t>Budget item / description</t>
  </si>
  <si>
    <t>Qty</t>
  </si>
  <si>
    <t>Unit cost (€)</t>
  </si>
  <si>
    <t>Own / other contribution (€)</t>
  </si>
  <si>
    <t>Total (€)</t>
  </si>
  <si>
    <t>Requested from BGI (€)</t>
  </si>
  <si>
    <t>Equipment / Investment</t>
  </si>
  <si>
    <t>Operating Costs</t>
  </si>
  <si>
    <t>Experts / Services</t>
  </si>
  <si>
    <t>Marketing / Communication</t>
  </si>
  <si>
    <t>Training / Events</t>
  </si>
  <si>
    <t>Materials / Supplies</t>
  </si>
  <si>
    <t>Other</t>
  </si>
  <si>
    <t>AUTOMATIC SNAPSHOT</t>
  </si>
  <si>
    <t>BUDGET SUMMARY — AUTOMATIC</t>
  </si>
  <si>
    <t>Total project budget</t>
  </si>
  <si>
    <t>Own / other contribution</t>
  </si>
  <si>
    <t>Requested from BGI</t>
  </si>
  <si>
    <t>BGI share of total budget</t>
  </si>
  <si>
    <t>THE ASK</t>
  </si>
  <si>
    <t>Startup / one-time cost</t>
  </si>
  <si>
    <t>Operating / implementation cost</t>
  </si>
  <si>
    <t>Concept Idea: use the form mainly for planned/start-up figures and expected sustainability.
Advanced Idea: enter current operating figures plus the expected growth after BGI support.
Budget totals and the BGI request are calculated automatically from the budget rows.</t>
  </si>
  <si>
    <t>QUICK CHECKS</t>
  </si>
  <si>
    <t>Budget calculation</t>
  </si>
  <si>
    <t>Revenue consistency (price x units)</t>
  </si>
  <si>
    <t>◂ EXAMPLE — delete this row before submitting  (e.g. equipment)</t>
  </si>
  <si>
    <t>Green Idea Concept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</si>
</sst>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[Red]\(0.0\);\-"/>
    <numFmt numFmtId="165" formatCode="\€#,##0;[Red]&quot;(€&quot;#,##0\);\-"/>
    <numFmt numFmtId="166" formatCode="\€#,##0.00;[Red]&quot;(€&quot;#,##0.00\);\-"/>
    <numFmt numFmtId="167" formatCode="0.0%;[Red]\(0.0%\);\-"/>
  </numFmts>
  <fonts count="23" x14ac:knownFonts="1">
    <font>
      <sz val="11"/>
      <name val="Calibri"/>
      <charset val="1"/>
    </font>
    <font>
      <b/>
      <sz val="10"/>
      <color rgb="FF1F2937"/>
      <name val="Aptos"/>
    </font>
    <font>
      <sz val="10"/>
      <color rgb="FF1F2937"/>
      <name val="Aptos"/>
    </font>
    <font>
      <b/>
      <sz val="16"/>
      <color rgb="FFFFFFFF"/>
      <name val="Aptos"/>
    </font>
    <font>
      <i/>
      <sz val="10"/>
      <color rgb="FF1F2937"/>
      <name val="Aptos"/>
    </font>
    <font>
      <i/>
      <sz val="9"/>
      <color rgb="FFCBD5E1"/>
      <name val="Aptos"/>
    </font>
    <font>
      <b/>
      <i/>
      <sz val="10"/>
      <color rgb="FF64748B"/>
      <name val="Aptos"/>
    </font>
    <font>
      <b/>
      <i/>
      <sz val="10"/>
      <color rgb="FF2563EB"/>
      <name val="Aptos"/>
    </font>
    <font>
      <b/>
      <sz val="10"/>
      <color rgb="FF0F172A"/>
      <name val="Aptos"/>
    </font>
    <font>
      <sz val="10"/>
      <color rgb="FF334155"/>
      <name val="Aptos"/>
    </font>
    <font>
      <sz val="10"/>
      <color rgb="FF2563EB"/>
      <name val="Aptos"/>
    </font>
    <font>
      <b/>
      <sz val="10"/>
      <color rgb="FF334155"/>
      <name val="Aptos"/>
    </font>
    <font>
      <i/>
      <sz val="10"/>
      <color rgb="FF92400E"/>
      <name val="Aptos"/>
    </font>
    <font>
      <b/>
      <i/>
      <sz val="10"/>
      <color rgb="FFB45309"/>
      <name val="Aptos"/>
    </font>
    <font>
      <b/>
      <sz val="10"/>
      <color rgb="FF2563EB"/>
      <name val="Aptos"/>
    </font>
    <font>
      <b/>
      <sz val="10"/>
      <color rgb="FF111827"/>
      <name val="Aptos"/>
    </font>
    <font>
      <sz val="10"/>
      <color rgb="FF111827"/>
      <name val="Aptos"/>
    </font>
    <font>
      <sz val="9"/>
      <color rgb="FF64748B"/>
      <name val="Aptos"/>
    </font>
    <font>
      <b/>
      <sz val="10"/>
      <color rgb="FF15803D"/>
      <name val="Aptos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11827"/>
        <bgColor rgb="FF0F172A"/>
      </patternFill>
    </fill>
    <fill>
      <patternFill patternType="solid">
        <fgColor rgb="FFF8FAFC"/>
        <bgColor rgb="FFFFFFFF"/>
      </patternFill>
    </fill>
    <fill>
      <patternFill patternType="solid">
        <fgColor rgb="FFE2E8F0"/>
        <bgColor rgb="FFE5E7EB"/>
      </patternFill>
    </fill>
    <fill>
      <patternFill patternType="solid">
        <fgColor rgb="FFF1F5F9"/>
        <bgColor rgb="FFF8FAFC"/>
      </patternFill>
    </fill>
    <fill>
      <patternFill patternType="solid">
        <fgColor rgb="FFFEF3C7"/>
        <bgColor rgb="FFFDE8E7"/>
      </patternFill>
    </fill>
    <fill>
      <patternFill patternType="solid">
        <fgColor rgb="FFFFFFFF"/>
        <bgColor rgb="FFF8FAFC"/>
      </patternFill>
    </fill>
  </fills>
  <borders count="20">
    <border>
      <left/>
      <right/>
      <top/>
      <bottom/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94A3B8"/>
      </bottom>
      <diagonal/>
    </border>
    <border>
      <left style="thin">
        <color rgb="FFB7C7B9"/>
      </left>
      <right/>
      <top style="thin">
        <color rgb="FFB7C7B9"/>
      </top>
      <bottom/>
      <diagonal/>
    </border>
    <border>
      <left/>
      <right style="thin">
        <color rgb="FFB7C7B9"/>
      </right>
      <top style="thin">
        <color rgb="FFB7C7B9"/>
      </top>
      <bottom/>
      <diagonal/>
    </border>
    <border>
      <left style="thin">
        <color rgb="FFB7C7B9"/>
      </left>
      <right/>
      <top/>
      <bottom/>
      <diagonal/>
    </border>
    <border>
      <left/>
      <right style="thin">
        <color rgb="FFB7C7B9"/>
      </right>
      <top/>
      <bottom/>
      <diagonal/>
    </border>
    <border>
      <left/>
      <right style="thin">
        <color rgb="FFB7C7B9"/>
      </right>
      <top/>
      <bottom style="thin">
        <color rgb="FF94A3B8"/>
      </bottom>
      <diagonal/>
    </border>
    <border>
      <left/>
      <right/>
      <top/>
      <bottom style="thin">
        <color rgb="FF94A3B8"/>
      </bottom>
      <diagonal/>
    </border>
    <border>
      <left/>
      <right style="thin">
        <color rgb="FFB7C7B9"/>
      </right>
      <top/>
      <bottom style="thin">
        <color rgb="FFE5E7EB"/>
      </bottom>
      <diagonal/>
    </border>
    <border>
      <left/>
      <right/>
      <top style="thin">
        <color rgb="FF94A3B8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B7C7B9"/>
      </left>
      <right/>
      <top/>
      <bottom style="thin">
        <color rgb="FFB7C7B9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/>
      <bottom style="thin">
        <color rgb="FFE2E8F0"/>
      </bottom>
      <diagonal/>
    </border>
    <border>
      <left style="thin">
        <color rgb="FFB7C7B9"/>
      </left>
      <right/>
      <top style="thin">
        <color rgb="FF94A3B8"/>
      </top>
      <bottom style="thin">
        <color rgb="FFE5E7EB"/>
      </bottom>
      <diagonal/>
    </border>
    <border>
      <left style="thin">
        <color rgb="FFB7C7B9"/>
      </left>
      <right/>
      <top style="thin">
        <color rgb="FFE5E7EB"/>
      </top>
      <bottom style="thin">
        <color rgb="FFE5E7EB"/>
      </bottom>
      <diagonal/>
    </border>
    <border>
      <left/>
      <right style="thin">
        <color rgb="FFB7C7B9"/>
      </right>
      <top style="thin">
        <color rgb="FFB7C7B9"/>
      </top>
      <bottom style="thin">
        <color rgb="FFE5E7EB"/>
      </bottom>
      <diagonal/>
    </border>
    <border>
      <left/>
      <right/>
      <top style="thin">
        <color rgb="FFE5E7EB"/>
      </top>
      <bottom style="thin">
        <color rgb="FFE2E8F0"/>
      </bottom>
      <diagonal/>
    </border>
    <border>
      <left/>
      <right/>
      <top style="thin">
        <color rgb="FFE5E7EB"/>
      </top>
      <bottom/>
      <diagonal/>
    </border>
    <border>
      <left style="thin">
        <color rgb="FFB7C7B9"/>
      </left>
      <right/>
      <top style="thin">
        <color rgb="FFB7C7B9"/>
      </top>
      <bottom style="thin">
        <color rgb="FFB7C7B9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4" borderId="7" xfId="0" applyFont="1" applyFill="1" applyBorder="1" applyAlignment="1">
      <alignment vertical="center"/>
    </xf>
    <xf numFmtId="1" fontId="9" fillId="0" borderId="8" xfId="0" applyNumberFormat="1" applyFont="1" applyBorder="1" applyAlignment="1">
      <alignment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12" fillId="6" borderId="10" xfId="0" applyFont="1" applyFill="1" applyBorder="1" applyAlignment="1">
      <alignment vertical="center"/>
    </xf>
    <xf numFmtId="0" fontId="13" fillId="6" borderId="10" xfId="0" applyFont="1" applyFill="1" applyBorder="1" applyAlignment="1">
      <alignment vertical="center"/>
    </xf>
    <xf numFmtId="164" fontId="12" fillId="6" borderId="10" xfId="0" applyNumberFormat="1" applyFont="1" applyFill="1" applyBorder="1" applyAlignment="1">
      <alignment vertical="center"/>
    </xf>
    <xf numFmtId="165" fontId="12" fillId="6" borderId="10" xfId="0" applyNumberFormat="1" applyFont="1" applyFill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7" borderId="12" xfId="0" applyFont="1" applyFill="1" applyBorder="1" applyAlignment="1">
      <alignment vertical="center"/>
    </xf>
    <xf numFmtId="0" fontId="10" fillId="7" borderId="12" xfId="0" applyFont="1" applyFill="1" applyBorder="1" applyAlignment="1">
      <alignment vertical="center"/>
    </xf>
    <xf numFmtId="164" fontId="10" fillId="7" borderId="12" xfId="0" applyNumberFormat="1" applyFont="1" applyFill="1" applyBorder="1" applyAlignment="1">
      <alignment vertical="center"/>
    </xf>
    <xf numFmtId="165" fontId="10" fillId="7" borderId="12" xfId="0" applyNumberFormat="1" applyFont="1" applyFill="1" applyBorder="1" applyAlignment="1">
      <alignment vertical="center"/>
    </xf>
    <xf numFmtId="165" fontId="2" fillId="7" borderId="12" xfId="0" applyNumberFormat="1" applyFont="1" applyFill="1" applyBorder="1" applyAlignment="1">
      <alignment vertical="center"/>
    </xf>
    <xf numFmtId="166" fontId="9" fillId="0" borderId="3" xfId="0" applyNumberFormat="1" applyFont="1" applyBorder="1" applyAlignment="1">
      <alignment horizontal="left" vertical="center" wrapText="1"/>
    </xf>
    <xf numFmtId="166" fontId="1" fillId="0" borderId="8" xfId="0" applyNumberFormat="1" applyFont="1" applyBorder="1" applyAlignment="1">
      <alignment vertical="center" wrapText="1"/>
    </xf>
    <xf numFmtId="165" fontId="2" fillId="0" borderId="10" xfId="0" applyNumberFormat="1" applyFont="1" applyBorder="1" applyAlignment="1">
      <alignment horizontal="left" vertical="center" wrapText="1"/>
    </xf>
    <xf numFmtId="166" fontId="2" fillId="0" borderId="5" xfId="0" applyNumberFormat="1" applyFont="1" applyBorder="1" applyAlignment="1">
      <alignment vertical="center" wrapText="1"/>
    </xf>
    <xf numFmtId="166" fontId="9" fillId="0" borderId="8" xfId="0" applyNumberFormat="1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6" fontId="1" fillId="0" borderId="16" xfId="0" applyNumberFormat="1" applyFont="1" applyBorder="1" applyAlignment="1">
      <alignment vertical="center" wrapText="1"/>
    </xf>
    <xf numFmtId="165" fontId="1" fillId="0" borderId="10" xfId="0" applyNumberFormat="1" applyFont="1" applyBorder="1" applyAlignment="1">
      <alignment horizontal="left" vertical="center" wrapText="1"/>
    </xf>
    <xf numFmtId="0" fontId="10" fillId="7" borderId="17" xfId="0" applyFont="1" applyFill="1" applyBorder="1" applyAlignment="1">
      <alignment vertical="center"/>
    </xf>
    <xf numFmtId="164" fontId="10" fillId="7" borderId="17" xfId="0" applyNumberFormat="1" applyFont="1" applyFill="1" applyBorder="1" applyAlignment="1">
      <alignment vertical="center"/>
    </xf>
    <xf numFmtId="165" fontId="10" fillId="7" borderId="17" xfId="0" applyNumberFormat="1" applyFont="1" applyFill="1" applyBorder="1" applyAlignment="1">
      <alignment vertical="center"/>
    </xf>
    <xf numFmtId="165" fontId="2" fillId="7" borderId="18" xfId="0" applyNumberFormat="1" applyFont="1" applyFill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6" fillId="5" borderId="0" xfId="0" applyFont="1" applyFill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165" fontId="1" fillId="0" borderId="8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7" fillId="3" borderId="0" xfId="0" applyFont="1" applyFill="1" applyAlignment="1">
      <alignment vertical="center" wrapText="1"/>
    </xf>
    <xf numFmtId="0" fontId="19" fillId="0" borderId="0" xfId="0" applyFont="1" applyAlignment="1">
      <alignment vertical="center"/>
    </xf>
    <xf numFmtId="0" fontId="20" fillId="5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horizontal="left" vertical="center" wrapText="1"/>
    </xf>
    <xf numFmtId="166" fontId="8" fillId="4" borderId="6" xfId="0" applyNumberFormat="1" applyFont="1" applyFill="1" applyBorder="1" applyAlignment="1">
      <alignment vertical="center" wrapText="1"/>
    </xf>
    <xf numFmtId="165" fontId="10" fillId="3" borderId="14" xfId="0" applyNumberFormat="1" applyFont="1" applyFill="1" applyBorder="1" applyAlignment="1">
      <alignment horizontal="left" vertical="center" wrapText="1"/>
    </xf>
    <xf numFmtId="165" fontId="10" fillId="3" borderId="15" xfId="0" applyNumberFormat="1" applyFont="1" applyFill="1" applyBorder="1" applyAlignment="1">
      <alignment horizontal="left" vertical="center" wrapText="1"/>
    </xf>
    <xf numFmtId="165" fontId="10" fillId="3" borderId="10" xfId="0" applyNumberFormat="1" applyFont="1" applyFill="1" applyBorder="1" applyAlignment="1">
      <alignment horizontal="left" vertical="center" wrapText="1"/>
    </xf>
    <xf numFmtId="164" fontId="10" fillId="3" borderId="10" xfId="0" applyNumberFormat="1" applyFont="1" applyFill="1" applyBorder="1" applyAlignment="1">
      <alignment vertical="center" wrapText="1"/>
    </xf>
    <xf numFmtId="165" fontId="14" fillId="3" borderId="13" xfId="0" applyNumberFormat="1" applyFont="1" applyFill="1" applyBorder="1" applyAlignment="1">
      <alignment horizontal="left" vertical="center" wrapText="1"/>
    </xf>
    <xf numFmtId="165" fontId="15" fillId="5" borderId="10" xfId="0" applyNumberFormat="1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vertical="center"/>
    </xf>
    <xf numFmtId="165" fontId="15" fillId="5" borderId="16" xfId="0" applyNumberFormat="1" applyFont="1" applyFill="1" applyBorder="1" applyAlignment="1">
      <alignment vertical="center" wrapText="1"/>
    </xf>
    <xf numFmtId="165" fontId="15" fillId="5" borderId="0" xfId="0" applyNumberFormat="1" applyFont="1" applyFill="1" applyAlignment="1">
      <alignment vertical="center"/>
    </xf>
    <xf numFmtId="0" fontId="15" fillId="5" borderId="8" xfId="0" applyFont="1" applyFill="1" applyBorder="1" applyAlignment="1">
      <alignment horizontal="left" vertical="center" wrapText="1"/>
    </xf>
    <xf numFmtId="167" fontId="15" fillId="5" borderId="0" xfId="0" applyNumberFormat="1" applyFont="1" applyFill="1" applyAlignment="1">
      <alignment vertical="center"/>
    </xf>
    <xf numFmtId="0" fontId="15" fillId="5" borderId="0" xfId="0" applyFont="1" applyFill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0" fillId="3" borderId="13" xfId="0" applyFont="1" applyFill="1" applyBorder="1" applyAlignment="1">
      <alignment vertical="center"/>
    </xf>
    <xf numFmtId="0" fontId="17" fillId="3" borderId="0" xfId="0" applyFont="1" applyFill="1" applyAlignment="1">
      <alignment vertical="top" wrapText="1"/>
    </xf>
    <xf numFmtId="0" fontId="18" fillId="5" borderId="0" xfId="0" applyFont="1" applyFill="1" applyAlignment="1">
      <alignment vertical="center"/>
    </xf>
  </cellXfs>
  <cellStyles count="1">
    <cellStyle name="Normal" xfId="0" builtinId="0"/>
  </cellStyles>
  <dxfs count="6">
    <dxf>
      <font>
        <b/>
        <color rgb="FFB91C1C"/>
      </font>
      <fill>
        <patternFill>
          <bgColor rgb="FFFDE8E7"/>
        </patternFill>
      </fill>
    </dxf>
    <dxf>
      <font>
        <b/>
        <color rgb="FF207245"/>
      </font>
    </dxf>
    <dxf>
      <font>
        <sz val="11"/>
        <name val="Calibri"/>
        <charset val="1"/>
      </font>
    </dxf>
    <dxf>
      <font>
        <sz val="11"/>
        <name val="Calibri"/>
        <charset val="1"/>
      </font>
    </dxf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15803D"/>
      <rgbColor rgb="FF0F172A"/>
      <rgbColor rgb="FF808000"/>
      <rgbColor rgb="FF800080"/>
      <rgbColor rgb="FF207245"/>
      <rgbColor rgb="FFB7C7B9"/>
      <rgbColor rgb="FF808080"/>
      <rgbColor rgb="FF9999FF"/>
      <rgbColor rgb="FFB91C1C"/>
      <rgbColor rgb="FFFEF3C7"/>
      <rgbColor rgb="FFF1F5F9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D9EAD3"/>
      <rgbColor rgb="FFFDE8E7"/>
      <rgbColor rgb="FFE5E7EB"/>
      <rgbColor rgb="FFF8FAFC"/>
      <rgbColor rgb="FFCC99FF"/>
      <rgbColor rgb="FFF4CCCC"/>
      <rgbColor rgb="FF2563EB"/>
      <rgbColor rgb="FF33CCCC"/>
      <rgbColor rgb="FF99CC00"/>
      <rgbColor rgb="FFFFCC00"/>
      <rgbColor rgb="FFFF9900"/>
      <rgbColor rgb="FFFF6600"/>
      <rgbColor rgb="FF64748B"/>
      <rgbColor rgb="FF94A3B8"/>
      <rgbColor rgb="FF17365D"/>
      <rgbColor rgb="FF339966"/>
      <rgbColor rgb="FF111827"/>
      <rgbColor rgb="FF274E13"/>
      <rgbColor rgb="FF92400E"/>
      <rgbColor rgb="FFB45309"/>
      <rgbColor rgb="FF334155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8"/>
  <sheetViews>
    <sheetView showGridLines="0" tabSelected="1" zoomScale="85" zoomScaleNormal="85" workbookViewId="0">
      <pane ySplit="5" topLeftCell="A6" activePane="bottomLeft" state="frozen"/>
      <selection pane="bottomLeft" activeCell="C5" sqref="C5:F5"/>
    </sheetView>
  </sheetViews>
  <sheetFormatPr defaultColWidth="8.81640625" defaultRowHeight="14.5" x14ac:dyDescent="0.35"/>
  <cols>
    <col min="1" max="1" width="2.453125" customWidth="1"/>
    <col min="2" max="2" width="29.1796875" customWidth="1"/>
    <col min="3" max="6" width="12.453125" customWidth="1"/>
    <col min="7" max="7" width="3" customWidth="1"/>
    <col min="8" max="8" width="27.6328125" bestFit="1" customWidth="1"/>
    <col min="9" max="9" width="29.1796875" customWidth="1"/>
    <col min="10" max="10" width="8" customWidth="1"/>
    <col min="11" max="11" width="13.6328125" customWidth="1"/>
    <col min="12" max="12" width="17.453125" customWidth="1"/>
    <col min="13" max="14" width="15.81640625" customWidth="1"/>
  </cols>
  <sheetData>
    <row r="1" spans="1:14" ht="15" customHeight="1" x14ac:dyDescent="0.35">
      <c r="A1" s="1"/>
      <c r="B1" s="1"/>
      <c r="C1" s="1"/>
      <c r="D1" s="1"/>
      <c r="E1" s="1"/>
      <c r="F1" s="1"/>
      <c r="G1" s="2"/>
      <c r="H1" s="2"/>
      <c r="I1" s="3"/>
      <c r="J1" s="3"/>
      <c r="K1" s="3"/>
      <c r="L1" s="3"/>
      <c r="M1" s="3"/>
      <c r="N1" s="3"/>
    </row>
    <row r="2" spans="1:14" ht="33.75" customHeight="1" x14ac:dyDescent="0.35">
      <c r="A2" s="4"/>
      <c r="B2" s="57" t="s">
        <v>0</v>
      </c>
      <c r="C2" s="57"/>
      <c r="D2" s="57"/>
      <c r="E2" s="57"/>
      <c r="F2" s="57"/>
      <c r="G2" s="5"/>
      <c r="H2" s="5"/>
      <c r="I2" s="5"/>
      <c r="J2" s="5"/>
      <c r="K2" s="5"/>
      <c r="L2" s="5"/>
      <c r="M2" s="5"/>
      <c r="N2" s="5"/>
    </row>
    <row r="3" spans="1:14" ht="25.5" customHeight="1" x14ac:dyDescent="0.35">
      <c r="A3" s="6"/>
      <c r="B3" s="58" t="s">
        <v>1</v>
      </c>
      <c r="C3" s="58"/>
      <c r="D3" s="58"/>
      <c r="E3" s="58"/>
      <c r="F3" s="58"/>
      <c r="G3" s="7"/>
      <c r="H3" s="7"/>
      <c r="I3" s="8"/>
      <c r="J3" s="8"/>
      <c r="K3" s="8"/>
      <c r="L3" s="8"/>
      <c r="M3" s="8"/>
      <c r="N3" s="8"/>
    </row>
    <row r="4" spans="1:14" ht="15" customHeight="1" x14ac:dyDescent="0.35">
      <c r="A4" s="4"/>
      <c r="B4" s="4"/>
      <c r="C4" s="4"/>
      <c r="D4" s="4"/>
      <c r="E4" s="4"/>
      <c r="F4" s="4"/>
      <c r="G4" s="2"/>
      <c r="H4" s="2"/>
      <c r="I4" s="3"/>
      <c r="J4" s="3"/>
      <c r="K4" s="3"/>
      <c r="L4" s="3"/>
      <c r="M4" s="3"/>
      <c r="N4" s="3"/>
    </row>
    <row r="5" spans="1:14" ht="15" customHeight="1" x14ac:dyDescent="0.35">
      <c r="A5" s="9"/>
      <c r="B5" s="10" t="s">
        <v>2</v>
      </c>
      <c r="C5" s="59" t="s">
        <v>33</v>
      </c>
      <c r="D5" s="59"/>
      <c r="E5" s="59"/>
      <c r="F5" s="59"/>
      <c r="G5" s="2"/>
      <c r="H5" s="2"/>
      <c r="I5" s="3"/>
      <c r="J5" s="3"/>
      <c r="K5" s="3"/>
      <c r="L5" s="3"/>
      <c r="M5" s="3"/>
      <c r="N5" s="3"/>
    </row>
    <row r="6" spans="1:14" ht="15" customHeight="1" x14ac:dyDescent="0.35">
      <c r="A6" s="11"/>
      <c r="B6" s="12"/>
      <c r="C6" s="4"/>
      <c r="D6" s="13"/>
      <c r="E6" s="14"/>
      <c r="F6" s="4"/>
      <c r="G6" s="2"/>
      <c r="H6" s="2"/>
      <c r="I6" s="3"/>
      <c r="J6" s="3"/>
      <c r="K6" s="3"/>
      <c r="L6" s="3"/>
      <c r="M6" s="3"/>
      <c r="N6" s="3"/>
    </row>
    <row r="7" spans="1:14" ht="15" customHeight="1" x14ac:dyDescent="0.35">
      <c r="A7" s="13"/>
      <c r="B7" s="60" t="s">
        <v>3</v>
      </c>
      <c r="C7" s="60"/>
      <c r="D7" s="60"/>
      <c r="E7" s="60"/>
      <c r="F7" s="60"/>
      <c r="G7" s="2"/>
      <c r="H7" s="61" t="s">
        <v>4</v>
      </c>
      <c r="I7" s="61"/>
      <c r="J7" s="61"/>
      <c r="K7" s="61"/>
      <c r="L7" s="61"/>
      <c r="M7" s="15"/>
      <c r="N7" s="15"/>
    </row>
    <row r="8" spans="1:14" ht="30" customHeight="1" x14ac:dyDescent="0.35">
      <c r="A8" s="13"/>
      <c r="B8" s="16" t="str">
        <f>"Title of the idea"</f>
        <v>Title of the idea</v>
      </c>
      <c r="C8" s="62"/>
      <c r="D8" s="62"/>
      <c r="E8" s="62"/>
      <c r="F8" s="62"/>
      <c r="G8" s="2"/>
      <c r="H8" s="17" t="s">
        <v>5</v>
      </c>
      <c r="I8" s="17" t="s">
        <v>6</v>
      </c>
      <c r="J8" s="18" t="s">
        <v>7</v>
      </c>
      <c r="K8" s="18" t="s">
        <v>8</v>
      </c>
      <c r="L8" s="18" t="s">
        <v>9</v>
      </c>
      <c r="M8" s="18" t="s">
        <v>10</v>
      </c>
      <c r="N8" s="18" t="s">
        <v>11</v>
      </c>
    </row>
    <row r="9" spans="1:14" ht="15" customHeight="1" x14ac:dyDescent="0.35">
      <c r="A9" s="13"/>
      <c r="B9" s="19" t="str">
        <f>"Applicant / Entity"</f>
        <v>Applicant / Entity</v>
      </c>
      <c r="C9" s="63"/>
      <c r="D9" s="63"/>
      <c r="E9" s="63"/>
      <c r="F9" s="63"/>
      <c r="G9" s="2"/>
      <c r="H9" s="20" t="s">
        <v>12</v>
      </c>
      <c r="I9" s="21" t="s">
        <v>32</v>
      </c>
      <c r="J9" s="22">
        <v>1</v>
      </c>
      <c r="K9" s="23">
        <v>1000</v>
      </c>
      <c r="L9" s="23">
        <v>500</v>
      </c>
      <c r="M9" s="23">
        <f t="shared" ref="M9:M20" si="0">J9*K9</f>
        <v>1000</v>
      </c>
      <c r="N9" s="23">
        <f t="shared" ref="N9:N20" si="1">M9-L9</f>
        <v>500</v>
      </c>
    </row>
    <row r="10" spans="1:14" ht="15" customHeight="1" x14ac:dyDescent="0.35">
      <c r="A10" s="24"/>
      <c r="B10" s="25" t="str">
        <f>IF($C$5="Green Idea Concept Category","The idea in one line","Product / service in one line")</f>
        <v>The idea in one line</v>
      </c>
      <c r="C10" s="64"/>
      <c r="D10" s="64"/>
      <c r="E10" s="64"/>
      <c r="F10" s="64"/>
      <c r="G10" s="2"/>
      <c r="H10" s="26" t="s">
        <v>13</v>
      </c>
      <c r="I10" s="27"/>
      <c r="J10" s="28"/>
      <c r="K10" s="29"/>
      <c r="L10" s="29"/>
      <c r="M10" s="30">
        <f t="shared" si="0"/>
        <v>0</v>
      </c>
      <c r="N10" s="30">
        <f t="shared" si="1"/>
        <v>0</v>
      </c>
    </row>
    <row r="11" spans="1:14" ht="30" customHeight="1" x14ac:dyDescent="0.35">
      <c r="A11" s="4"/>
      <c r="B11" s="31" t="str">
        <f>IF($C$5="Green Idea Concept Category","Who will pay / target customer","Target costumer")</f>
        <v>Who will pay / target customer</v>
      </c>
      <c r="C11" s="65"/>
      <c r="D11" s="65"/>
      <c r="E11" s="65"/>
      <c r="F11" s="65"/>
      <c r="G11" s="2"/>
      <c r="H11" s="26" t="s">
        <v>14</v>
      </c>
      <c r="I11" s="27"/>
      <c r="J11" s="28"/>
      <c r="K11" s="29"/>
      <c r="L11" s="29"/>
      <c r="M11" s="30">
        <f t="shared" si="0"/>
        <v>0</v>
      </c>
      <c r="N11" s="30">
        <f t="shared" si="1"/>
        <v>0</v>
      </c>
    </row>
    <row r="12" spans="1:14" ht="15" customHeight="1" x14ac:dyDescent="0.35">
      <c r="A12" s="9"/>
      <c r="B12" s="32"/>
      <c r="C12" s="33"/>
      <c r="D12" s="13"/>
      <c r="E12" s="34"/>
      <c r="F12" s="4"/>
      <c r="G12" s="2"/>
      <c r="H12" s="26" t="s">
        <v>14</v>
      </c>
      <c r="I12" s="27"/>
      <c r="J12" s="28"/>
      <c r="K12" s="29"/>
      <c r="L12" s="29"/>
      <c r="M12" s="30">
        <f t="shared" si="0"/>
        <v>0</v>
      </c>
      <c r="N12" s="30">
        <f t="shared" si="1"/>
        <v>0</v>
      </c>
    </row>
    <row r="13" spans="1:14" ht="15" customHeight="1" x14ac:dyDescent="0.35">
      <c r="A13" s="11"/>
      <c r="B13" s="66" t="str">
        <f>IF($C$5="Green Idea Concept Category","PLANNED FINANCIALS","CURRENT BUSINESS FINANCIALS")</f>
        <v>PLANNED FINANCIALS</v>
      </c>
      <c r="C13" s="66"/>
      <c r="D13" s="66"/>
      <c r="E13" s="66"/>
      <c r="F13" s="66"/>
      <c r="G13" s="2"/>
      <c r="H13" s="26" t="s">
        <v>13</v>
      </c>
      <c r="I13" s="27"/>
      <c r="J13" s="28"/>
      <c r="K13" s="29"/>
      <c r="L13" s="29"/>
      <c r="M13" s="30">
        <f t="shared" si="0"/>
        <v>0</v>
      </c>
      <c r="N13" s="30">
        <f t="shared" si="1"/>
        <v>0</v>
      </c>
    </row>
    <row r="14" spans="1:14" ht="27.75" customHeight="1" x14ac:dyDescent="0.35">
      <c r="A14" s="13"/>
      <c r="B14" s="35" t="str">
        <f>IF($C$5="Green Idea Concept Category","Expected price per unit / customer","Expected price per unit")</f>
        <v>Expected price per unit / customer</v>
      </c>
      <c r="C14" s="67"/>
      <c r="D14" s="67"/>
      <c r="E14" s="67"/>
      <c r="F14" s="67"/>
      <c r="G14" s="2"/>
      <c r="H14" s="26" t="s">
        <v>13</v>
      </c>
      <c r="I14" s="27"/>
      <c r="J14" s="28"/>
      <c r="K14" s="29"/>
      <c r="L14" s="29"/>
      <c r="M14" s="30">
        <f t="shared" si="0"/>
        <v>0</v>
      </c>
      <c r="N14" s="30">
        <f t="shared" si="1"/>
        <v>0</v>
      </c>
    </row>
    <row r="15" spans="1:14" ht="15" customHeight="1" x14ac:dyDescent="0.35">
      <c r="A15" s="13"/>
      <c r="B15" s="35" t="str">
        <f>IF($C$5="Green Idea Concept Category","Expected monthly revenue","Current average monthly revenue")</f>
        <v>Expected monthly revenue</v>
      </c>
      <c r="C15" s="68"/>
      <c r="D15" s="68"/>
      <c r="E15" s="68"/>
      <c r="F15" s="68"/>
      <c r="G15" s="2"/>
      <c r="H15" s="26" t="s">
        <v>15</v>
      </c>
      <c r="I15" s="27"/>
      <c r="J15" s="28"/>
      <c r="K15" s="29"/>
      <c r="L15" s="29"/>
      <c r="M15" s="30">
        <f t="shared" si="0"/>
        <v>0</v>
      </c>
      <c r="N15" s="30">
        <f t="shared" si="1"/>
        <v>0</v>
      </c>
    </row>
    <row r="16" spans="1:14" ht="30" customHeight="1" x14ac:dyDescent="0.35">
      <c r="A16" s="13"/>
      <c r="B16" s="35" t="str">
        <f>IF($C$5="Green Idea Concept Category","Expected monthly operating cost","Current average monthly operating cost")</f>
        <v>Expected monthly operating cost</v>
      </c>
      <c r="C16" s="69"/>
      <c r="D16" s="69"/>
      <c r="E16" s="69"/>
      <c r="F16" s="69"/>
      <c r="G16" s="2"/>
      <c r="H16" s="26" t="s">
        <v>16</v>
      </c>
      <c r="I16" s="27"/>
      <c r="J16" s="28"/>
      <c r="K16" s="29"/>
      <c r="L16" s="29"/>
      <c r="M16" s="30">
        <f t="shared" si="0"/>
        <v>0</v>
      </c>
      <c r="N16" s="30">
        <f t="shared" si="1"/>
        <v>0</v>
      </c>
    </row>
    <row r="17" spans="1:14" ht="27.75" customHeight="1" x14ac:dyDescent="0.35">
      <c r="A17" s="13"/>
      <c r="B17" s="25" t="str">
        <f>IF($C$5="Green Idea Concept Category","Expected sales per month","Expected sales per month")</f>
        <v>Expected sales per month</v>
      </c>
      <c r="C17" s="70"/>
      <c r="D17" s="70"/>
      <c r="E17" s="70"/>
      <c r="F17" s="70"/>
      <c r="G17" s="2"/>
      <c r="H17" s="26" t="s">
        <v>17</v>
      </c>
      <c r="I17" s="27"/>
      <c r="J17" s="28"/>
      <c r="K17" s="29"/>
      <c r="L17" s="29"/>
      <c r="M17" s="30">
        <f t="shared" si="0"/>
        <v>0</v>
      </c>
      <c r="N17" s="30">
        <f t="shared" si="1"/>
        <v>0</v>
      </c>
    </row>
    <row r="18" spans="1:14" ht="15" customHeight="1" x14ac:dyDescent="0.35">
      <c r="A18" s="24"/>
      <c r="B18" s="36" t="str">
        <f>IF($C$5="Green Idea Concept Category","Other funding already secured","Current / last 12month profit")</f>
        <v>Other funding already secured</v>
      </c>
      <c r="C18" s="71"/>
      <c r="D18" s="71"/>
      <c r="E18" s="71"/>
      <c r="F18" s="71"/>
      <c r="G18" s="2"/>
      <c r="H18" s="26" t="s">
        <v>17</v>
      </c>
      <c r="I18" s="27"/>
      <c r="J18" s="28"/>
      <c r="K18" s="29"/>
      <c r="L18" s="29"/>
      <c r="M18" s="30">
        <f t="shared" si="0"/>
        <v>0</v>
      </c>
      <c r="N18" s="30">
        <f t="shared" si="1"/>
        <v>0</v>
      </c>
    </row>
    <row r="19" spans="1:14" ht="15" customHeight="1" x14ac:dyDescent="0.35">
      <c r="A19" s="4"/>
      <c r="B19" s="37"/>
      <c r="C19" s="38"/>
      <c r="D19" s="4"/>
      <c r="E19" s="4"/>
      <c r="F19" s="4"/>
      <c r="G19" s="2"/>
      <c r="H19" s="26" t="s">
        <v>18</v>
      </c>
      <c r="I19" s="27"/>
      <c r="J19" s="28"/>
      <c r="K19" s="29"/>
      <c r="L19" s="29"/>
      <c r="M19" s="30">
        <f t="shared" si="0"/>
        <v>0</v>
      </c>
      <c r="N19" s="30">
        <f t="shared" si="1"/>
        <v>0</v>
      </c>
    </row>
    <row r="20" spans="1:14" ht="15" customHeight="1" x14ac:dyDescent="0.35">
      <c r="A20" s="9"/>
      <c r="B20" s="61" t="s">
        <v>19</v>
      </c>
      <c r="C20" s="61"/>
      <c r="D20" s="61"/>
      <c r="E20" s="61"/>
      <c r="F20" s="61"/>
      <c r="G20" s="2"/>
      <c r="H20" s="26" t="s">
        <v>18</v>
      </c>
      <c r="I20" s="39"/>
      <c r="J20" s="40"/>
      <c r="K20" s="41"/>
      <c r="L20" s="41"/>
      <c r="M20" s="42">
        <f t="shared" si="0"/>
        <v>0</v>
      </c>
      <c r="N20" s="42">
        <f t="shared" si="1"/>
        <v>0</v>
      </c>
    </row>
    <row r="21" spans="1:14" ht="15" customHeight="1" x14ac:dyDescent="0.35">
      <c r="A21" s="43"/>
      <c r="B21" s="19" t="str">
        <f>IF($C$5="Green Idea Concept Category","Expected monthly profit","Current monthly profit")</f>
        <v>Expected monthly profit</v>
      </c>
      <c r="C21" s="72">
        <f>C15-C16</f>
        <v>0</v>
      </c>
      <c r="D21" s="72"/>
      <c r="E21" s="72"/>
      <c r="F21" s="72"/>
      <c r="G21" s="2"/>
      <c r="H21" s="2"/>
      <c r="I21" s="2"/>
      <c r="J21" s="2"/>
      <c r="K21" s="2"/>
      <c r="L21" s="2"/>
      <c r="M21" s="2"/>
      <c r="N21" s="2"/>
    </row>
    <row r="22" spans="1:14" ht="15" customHeight="1" x14ac:dyDescent="0.35">
      <c r="A22" s="4"/>
      <c r="B22" s="19" t="str">
        <f>IF($C$5="Green Idea Concept Category","Expected annual revenue","Current annualized revenue")</f>
        <v>Expected annual revenue</v>
      </c>
      <c r="C22" s="72">
        <f>C15*12</f>
        <v>0</v>
      </c>
      <c r="D22" s="72"/>
      <c r="E22" s="72"/>
      <c r="F22" s="72"/>
      <c r="G22" s="2"/>
      <c r="H22" s="73" t="s">
        <v>20</v>
      </c>
      <c r="I22" s="73"/>
      <c r="J22" s="73"/>
      <c r="K22" s="73"/>
      <c r="L22" s="73"/>
      <c r="M22" s="15"/>
      <c r="N22" s="15"/>
    </row>
    <row r="23" spans="1:14" ht="15" customHeight="1" x14ac:dyDescent="0.35">
      <c r="A23" s="4"/>
      <c r="B23" s="44" t="str">
        <f>IF($C$5="Green Idea Concept Category","Expected annual profit","Current annualized profit")</f>
        <v>Expected annual profit</v>
      </c>
      <c r="C23" s="74">
        <f>C21*12</f>
        <v>0</v>
      </c>
      <c r="D23" s="74"/>
      <c r="E23" s="74"/>
      <c r="F23" s="74"/>
      <c r="G23" s="2"/>
      <c r="H23" s="45" t="s">
        <v>21</v>
      </c>
      <c r="I23" s="75">
        <f>SUM(M9:M20)</f>
        <v>1000</v>
      </c>
      <c r="J23" s="75"/>
      <c r="K23" s="75"/>
      <c r="L23" s="75"/>
      <c r="M23" s="46"/>
      <c r="N23" s="46"/>
    </row>
    <row r="24" spans="1:14" ht="15" customHeight="1" x14ac:dyDescent="0.35">
      <c r="A24" s="9"/>
      <c r="B24" s="47" t="str">
        <f>IF($C$5="Green Idea Concept Category","Break-even","Operating margin")</f>
        <v>Break-even</v>
      </c>
      <c r="C24" s="76" t="str">
        <f>IF($C$5="Green Idea Concept Category",IF(C21&lt;=0,"Not profitable yet",ROUNDUP(I27/C21,0)&amp;IF(ROUNDUP(I27/C21,0)=1," month"," months")),IF(C15=0,0,C21/C15))</f>
        <v>Not profitable yet</v>
      </c>
      <c r="D24" s="76"/>
      <c r="E24" s="76"/>
      <c r="F24" s="76"/>
      <c r="G24" s="2"/>
      <c r="H24" s="45" t="s">
        <v>22</v>
      </c>
      <c r="I24" s="75">
        <f>SUM(L9:L20)</f>
        <v>500</v>
      </c>
      <c r="J24" s="75"/>
      <c r="K24" s="75"/>
      <c r="L24" s="75"/>
      <c r="M24" s="46"/>
      <c r="N24" s="46"/>
    </row>
    <row r="25" spans="1:14" ht="15" customHeight="1" x14ac:dyDescent="0.35">
      <c r="A25" s="11"/>
      <c r="B25" s="48"/>
      <c r="C25" s="49"/>
      <c r="D25" s="50"/>
      <c r="E25" s="4"/>
      <c r="F25" s="14"/>
      <c r="G25" s="2"/>
      <c r="H25" s="45" t="s">
        <v>23</v>
      </c>
      <c r="I25" s="75">
        <f>SUM(N9:N20)</f>
        <v>500</v>
      </c>
      <c r="J25" s="75"/>
      <c r="K25" s="75"/>
      <c r="L25" s="75"/>
      <c r="M25" s="46"/>
      <c r="N25" s="46"/>
    </row>
    <row r="26" spans="1:14" ht="15" customHeight="1" x14ac:dyDescent="0.35">
      <c r="A26" s="50"/>
      <c r="B26" s="9"/>
      <c r="C26" s="9"/>
      <c r="D26" s="2"/>
      <c r="E26" s="2"/>
      <c r="F26" s="2"/>
      <c r="G26" s="2"/>
      <c r="H26" s="45" t="s">
        <v>24</v>
      </c>
      <c r="I26" s="77">
        <f>IF(I23=0,0,I25/I23)</f>
        <v>0.5</v>
      </c>
      <c r="J26" s="77"/>
      <c r="K26" s="77"/>
      <c r="L26" s="77"/>
      <c r="M26" s="46"/>
      <c r="N26" s="46"/>
    </row>
    <row r="27" spans="1:14" ht="15" customHeight="1" x14ac:dyDescent="0.35">
      <c r="A27" s="50"/>
      <c r="B27" s="73" t="s">
        <v>25</v>
      </c>
      <c r="C27" s="73"/>
      <c r="D27" s="73"/>
      <c r="E27" s="73"/>
      <c r="F27" s="73"/>
      <c r="G27" s="2"/>
      <c r="H27" s="45" t="s">
        <v>26</v>
      </c>
      <c r="I27" s="75">
        <f>SUMIF(H9:H20,"Equipment / Investment",M9:M20)</f>
        <v>1000</v>
      </c>
      <c r="J27" s="75"/>
      <c r="K27" s="75"/>
      <c r="L27" s="75"/>
      <c r="M27" s="46"/>
      <c r="N27" s="46"/>
    </row>
    <row r="28" spans="1:14" ht="15" customHeight="1" x14ac:dyDescent="0.35">
      <c r="A28" s="51"/>
      <c r="B28" s="52" t="str">
        <f>"Money needed from BGI"</f>
        <v>Money needed from BGI</v>
      </c>
      <c r="C28" s="75"/>
      <c r="D28" s="75"/>
      <c r="E28" s="75"/>
      <c r="F28" s="75"/>
      <c r="G28" s="2"/>
      <c r="H28" s="45" t="s">
        <v>27</v>
      </c>
      <c r="I28" s="75">
        <f>I23-I27</f>
        <v>0</v>
      </c>
      <c r="J28" s="75"/>
      <c r="K28" s="75"/>
      <c r="L28" s="75"/>
      <c r="M28" s="46"/>
      <c r="N28" s="46"/>
    </row>
    <row r="29" spans="1:14" ht="15" customHeight="1" x14ac:dyDescent="0.35">
      <c r="A29" s="2"/>
      <c r="B29" s="52" t="str">
        <f>IF($C$5="Green Idea Concept Category","What will the grant enable?","What growth will the grant enable?")</f>
        <v>What will the grant enable?</v>
      </c>
      <c r="C29" s="79"/>
      <c r="D29" s="79"/>
      <c r="E29" s="79"/>
      <c r="F29" s="79"/>
      <c r="G29" s="2"/>
      <c r="H29" s="2"/>
      <c r="I29" s="3"/>
      <c r="J29" s="3"/>
      <c r="K29" s="3"/>
      <c r="L29" s="3"/>
      <c r="M29" s="3"/>
      <c r="N29" s="3"/>
    </row>
    <row r="30" spans="1:14" ht="15" customHeight="1" x14ac:dyDescent="0.35">
      <c r="A30" s="2"/>
      <c r="B30" s="52" t="str">
        <f>IF($C$5="Green Idea Concept Category","Main use of funds","Main investment / growth use")</f>
        <v>Main use of funds</v>
      </c>
      <c r="C30" s="80"/>
      <c r="D30" s="80"/>
      <c r="E30" s="80"/>
      <c r="F30" s="80"/>
      <c r="G30" s="2"/>
      <c r="H30" s="2"/>
      <c r="I30" s="3"/>
      <c r="J30" s="3"/>
      <c r="K30" s="3"/>
      <c r="L30" s="3"/>
      <c r="M30" s="3"/>
      <c r="N30" s="3"/>
    </row>
    <row r="31" spans="1:14" ht="15" customHeight="1" x14ac:dyDescent="0.35">
      <c r="A31" s="2"/>
      <c r="B31" s="3"/>
      <c r="C31" s="3"/>
      <c r="D31" s="3"/>
      <c r="E31" s="3"/>
      <c r="F31" s="3"/>
      <c r="G31" s="2"/>
      <c r="H31" s="81" t="s">
        <v>28</v>
      </c>
      <c r="I31" s="81"/>
      <c r="J31" s="81"/>
      <c r="K31" s="81"/>
      <c r="L31" s="81"/>
      <c r="M31" s="53"/>
      <c r="N31" s="53"/>
    </row>
    <row r="32" spans="1:14" ht="15" customHeight="1" x14ac:dyDescent="0.35">
      <c r="A32" s="2"/>
      <c r="B32" s="73" t="s">
        <v>29</v>
      </c>
      <c r="C32" s="73"/>
      <c r="D32" s="73"/>
      <c r="E32" s="73"/>
      <c r="F32" s="73"/>
      <c r="G32" s="2"/>
      <c r="H32" s="81"/>
      <c r="I32" s="81"/>
      <c r="J32" s="81"/>
      <c r="K32" s="81"/>
      <c r="L32" s="81"/>
      <c r="M32" s="53"/>
      <c r="N32" s="53"/>
    </row>
    <row r="33" spans="1:14" ht="15" customHeight="1" x14ac:dyDescent="0.35">
      <c r="A33" s="2"/>
      <c r="B33" s="52" t="s">
        <v>30</v>
      </c>
      <c r="C33" s="82" t="str">
        <f>IF(ABS(I23-I24-I25)&lt;=0.01,"OK","CHECK")</f>
        <v>OK</v>
      </c>
      <c r="D33" s="82"/>
      <c r="E33" s="82"/>
      <c r="F33" s="82"/>
      <c r="G33" s="2"/>
      <c r="H33" s="81"/>
      <c r="I33" s="81"/>
      <c r="J33" s="81"/>
      <c r="K33" s="81"/>
      <c r="L33" s="81"/>
      <c r="M33" s="53"/>
      <c r="N33" s="53"/>
    </row>
    <row r="34" spans="1:14" ht="15" customHeight="1" x14ac:dyDescent="0.35">
      <c r="A34" s="2"/>
      <c r="B34" s="52" t="str">
        <f>IF($C$5="Green Idea Concept Category","Concept profitability check","Advanced eligibility profit check")</f>
        <v>Concept profitability check</v>
      </c>
      <c r="C34" s="78" t="str">
        <f>IF($C$5="Green Idea Concept Category",IF(C23&gt;0,"Projected profitable","Not profitable yet"),IF(C18="","Not entered",IF(C18&lt;=10000,"OK","CHECK")))</f>
        <v>Not profitable yet</v>
      </c>
      <c r="D34" s="78"/>
      <c r="E34" s="78"/>
      <c r="F34" s="78"/>
      <c r="G34" s="2"/>
      <c r="H34" s="53"/>
      <c r="I34" s="53"/>
      <c r="J34" s="53"/>
      <c r="K34" s="53"/>
      <c r="L34" s="53"/>
      <c r="M34" s="53"/>
      <c r="N34" s="53"/>
    </row>
    <row r="35" spans="1:14" ht="15" customHeight="1" x14ac:dyDescent="0.35">
      <c r="A35" s="2"/>
      <c r="B35" s="54" t="s">
        <v>31</v>
      </c>
      <c r="C35" s="55" t="str">
        <f>IF(OR(C14=0,C17=0),"Enter price &amp; units",IF(C15=0,"Enter revenue",IF(ABS(C14*C17-C15)/C15&lt;=0.05,"OK","CHECK: "&amp;TEXT(C14*C17,"#,##0")&amp;" vs "&amp;TEXT(C15,"#,##0"))))</f>
        <v>Enter price &amp; units</v>
      </c>
      <c r="D35" s="3"/>
      <c r="E35" s="3"/>
      <c r="F35" s="3"/>
      <c r="G35" s="3"/>
      <c r="H35" s="53"/>
      <c r="I35" s="53"/>
      <c r="J35" s="53"/>
      <c r="K35" s="53"/>
      <c r="L35" s="53"/>
      <c r="M35" s="53"/>
      <c r="N35" s="53"/>
    </row>
    <row r="36" spans="1:14" ht="15" customHeight="1" x14ac:dyDescent="0.35">
      <c r="A36" s="2"/>
      <c r="B36" s="3"/>
      <c r="C36" s="3"/>
      <c r="D36" s="3"/>
      <c r="E36" s="3"/>
      <c r="F36" s="3"/>
      <c r="G36" s="3"/>
      <c r="H36" s="53"/>
      <c r="I36" s="53"/>
      <c r="J36" s="53"/>
      <c r="K36" s="53"/>
      <c r="L36" s="53"/>
      <c r="M36" s="53"/>
      <c r="N36" s="53"/>
    </row>
    <row r="37" spans="1:14" ht="15" customHeight="1" x14ac:dyDescent="0.3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5" customHeight="1" x14ac:dyDescent="0.3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5" customHeight="1" x14ac:dyDescent="0.3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5" customHeight="1" x14ac:dyDescent="0.35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15" customHeight="1" x14ac:dyDescent="0.3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15" customHeight="1" x14ac:dyDescent="0.35">
      <c r="A42" s="2"/>
      <c r="G42" s="3"/>
      <c r="H42" s="3"/>
      <c r="I42" s="3"/>
      <c r="J42" s="3"/>
      <c r="K42" s="3"/>
      <c r="L42" s="3"/>
      <c r="M42" s="3"/>
      <c r="N42" s="3"/>
    </row>
    <row r="43" spans="1:14" ht="15" customHeight="1" x14ac:dyDescent="0.35">
      <c r="A43" s="2"/>
      <c r="G43" s="3"/>
      <c r="H43" s="3"/>
      <c r="I43" s="3"/>
      <c r="J43" s="3"/>
      <c r="K43" s="3"/>
      <c r="L43" s="3"/>
      <c r="M43" s="3"/>
      <c r="N43" s="3"/>
    </row>
    <row r="44" spans="1:14" ht="15" customHeight="1" x14ac:dyDescent="0.35">
      <c r="A44" s="2"/>
      <c r="G44" s="3"/>
      <c r="H44" s="3"/>
      <c r="I44" s="3"/>
      <c r="J44" s="3"/>
      <c r="K44" s="3"/>
      <c r="L44" s="3"/>
      <c r="M44" s="3"/>
      <c r="N44" s="3"/>
    </row>
    <row r="45" spans="1:14" ht="15" customHeight="1" x14ac:dyDescent="0.35">
      <c r="A45" s="2"/>
      <c r="G45" s="3"/>
      <c r="H45" s="3"/>
      <c r="I45" s="3"/>
      <c r="J45" s="3"/>
      <c r="K45" s="3"/>
      <c r="L45" s="3"/>
      <c r="M45" s="3"/>
      <c r="N45" s="3"/>
    </row>
    <row r="46" spans="1:14" ht="15" customHeight="1" x14ac:dyDescent="0.35">
      <c r="A46" s="2"/>
      <c r="G46" s="3"/>
      <c r="H46" s="3"/>
      <c r="I46" s="3"/>
      <c r="J46" s="3"/>
      <c r="K46" s="3"/>
      <c r="L46" s="3"/>
      <c r="M46" s="3"/>
      <c r="N46" s="3"/>
    </row>
    <row r="47" spans="1:14" ht="15" customHeight="1" x14ac:dyDescent="0.35">
      <c r="A47" s="2"/>
      <c r="G47" s="3"/>
      <c r="H47" s="3"/>
      <c r="I47" s="3"/>
      <c r="J47" s="3"/>
      <c r="K47" s="3"/>
      <c r="L47" s="3"/>
      <c r="M47" s="3"/>
      <c r="N47" s="3"/>
    </row>
    <row r="48" spans="1:14" ht="15" customHeight="1" x14ac:dyDescent="0.35">
      <c r="A48" s="2"/>
      <c r="G48" s="3"/>
      <c r="H48" s="3"/>
      <c r="I48" s="3"/>
      <c r="J48" s="3"/>
      <c r="K48" s="3"/>
      <c r="L48" s="3"/>
      <c r="M48" s="3"/>
      <c r="N48" s="3"/>
    </row>
    <row r="49" spans="1:14" ht="15" customHeight="1" x14ac:dyDescent="0.35">
      <c r="A49" s="2"/>
      <c r="G49" s="3"/>
      <c r="H49" s="3"/>
      <c r="I49" s="3"/>
      <c r="J49" s="3"/>
      <c r="K49" s="3"/>
      <c r="L49" s="3"/>
      <c r="M49" s="3"/>
      <c r="N49" s="3"/>
    </row>
    <row r="50" spans="1:14" ht="15" customHeight="1" x14ac:dyDescent="0.35">
      <c r="A50" s="56"/>
    </row>
    <row r="51" spans="1:14" ht="15" customHeight="1" x14ac:dyDescent="0.35">
      <c r="A51" s="56"/>
    </row>
    <row r="52" spans="1:14" ht="15" customHeight="1" x14ac:dyDescent="0.35">
      <c r="A52" s="56"/>
    </row>
    <row r="53" spans="1:14" ht="15" customHeight="1" x14ac:dyDescent="0.35">
      <c r="A53" s="56"/>
    </row>
    <row r="54" spans="1:14" ht="15" customHeight="1" x14ac:dyDescent="0.35">
      <c r="A54" s="56"/>
    </row>
    <row r="55" spans="1:14" ht="15" customHeight="1" x14ac:dyDescent="0.35">
      <c r="A55" s="56"/>
    </row>
    <row r="56" spans="1:14" ht="15" customHeight="1" x14ac:dyDescent="0.35">
      <c r="A56" s="56"/>
    </row>
    <row r="57" spans="1:14" ht="15" customHeight="1" x14ac:dyDescent="0.35">
      <c r="A57" s="56"/>
    </row>
    <row r="58" spans="1:14" ht="15" customHeight="1" x14ac:dyDescent="0.35">
      <c r="A58" s="56"/>
    </row>
    <row r="59" spans="1:14" ht="15" customHeight="1" x14ac:dyDescent="0.35">
      <c r="A59" s="56"/>
    </row>
    <row r="60" spans="1:14" ht="15" customHeight="1" x14ac:dyDescent="0.35">
      <c r="A60" s="56"/>
    </row>
    <row r="61" spans="1:14" ht="15" customHeight="1" x14ac:dyDescent="0.35">
      <c r="A61" s="56"/>
    </row>
    <row r="62" spans="1:14" ht="15" customHeight="1" x14ac:dyDescent="0.35">
      <c r="A62" s="56"/>
    </row>
    <row r="63" spans="1:14" ht="15" customHeight="1" x14ac:dyDescent="0.35">
      <c r="A63" s="56"/>
    </row>
    <row r="64" spans="1:14" ht="15" customHeight="1" x14ac:dyDescent="0.35">
      <c r="A64" s="56"/>
    </row>
    <row r="65" spans="1:1" ht="15" customHeight="1" x14ac:dyDescent="0.35">
      <c r="A65" s="56"/>
    </row>
    <row r="66" spans="1:1" ht="15" customHeight="1" x14ac:dyDescent="0.35">
      <c r="A66" s="56"/>
    </row>
    <row r="67" spans="1:1" ht="15" customHeight="1" x14ac:dyDescent="0.35">
      <c r="A67" s="56"/>
    </row>
    <row r="68" spans="1:1" ht="15" customHeight="1" x14ac:dyDescent="0.35">
      <c r="A68" s="56"/>
    </row>
    <row r="69" spans="1:1" ht="15" customHeight="1" x14ac:dyDescent="0.35">
      <c r="A69" s="56"/>
    </row>
    <row r="70" spans="1:1" ht="15" customHeight="1" x14ac:dyDescent="0.35">
      <c r="A70" s="56"/>
    </row>
    <row r="71" spans="1:1" ht="15" customHeight="1" x14ac:dyDescent="0.35">
      <c r="A71" s="56"/>
    </row>
    <row r="72" spans="1:1" ht="15" customHeight="1" x14ac:dyDescent="0.35">
      <c r="A72" s="56"/>
    </row>
    <row r="73" spans="1:1" ht="15" customHeight="1" x14ac:dyDescent="0.35">
      <c r="A73" s="56"/>
    </row>
    <row r="74" spans="1:1" ht="15" customHeight="1" x14ac:dyDescent="0.35">
      <c r="A74" s="56"/>
    </row>
    <row r="75" spans="1:1" ht="15" customHeight="1" x14ac:dyDescent="0.35">
      <c r="A75" s="56"/>
    </row>
    <row r="76" spans="1:1" ht="15" customHeight="1" x14ac:dyDescent="0.35">
      <c r="A76" s="56"/>
    </row>
    <row r="77" spans="1:1" ht="15" customHeight="1" x14ac:dyDescent="0.35">
      <c r="A77" s="56"/>
    </row>
    <row r="78" spans="1:1" ht="15" customHeight="1" x14ac:dyDescent="0.35">
      <c r="A78" s="56"/>
    </row>
  </sheetData>
  <mergeCells count="35">
    <mergeCell ref="C34:F34"/>
    <mergeCell ref="C28:F28"/>
    <mergeCell ref="I28:L28"/>
    <mergeCell ref="C29:F29"/>
    <mergeCell ref="C30:F30"/>
    <mergeCell ref="H31:L33"/>
    <mergeCell ref="B32:F32"/>
    <mergeCell ref="C33:F33"/>
    <mergeCell ref="C24:F24"/>
    <mergeCell ref="I24:L24"/>
    <mergeCell ref="I25:L25"/>
    <mergeCell ref="I26:L26"/>
    <mergeCell ref="B27:F27"/>
    <mergeCell ref="I27:L27"/>
    <mergeCell ref="B20:F20"/>
    <mergeCell ref="C21:F21"/>
    <mergeCell ref="C22:F22"/>
    <mergeCell ref="H22:L22"/>
    <mergeCell ref="C23:F23"/>
    <mergeCell ref="I23:L23"/>
    <mergeCell ref="C14:F14"/>
    <mergeCell ref="C15:F15"/>
    <mergeCell ref="C16:F16"/>
    <mergeCell ref="C17:F17"/>
    <mergeCell ref="C18:F18"/>
    <mergeCell ref="C8:F8"/>
    <mergeCell ref="C9:F9"/>
    <mergeCell ref="C10:F10"/>
    <mergeCell ref="C11:F11"/>
    <mergeCell ref="B13:F13"/>
    <mergeCell ref="B2:F2"/>
    <mergeCell ref="B3:F3"/>
    <mergeCell ref="C5:F5"/>
    <mergeCell ref="B7:F7"/>
    <mergeCell ref="H7:L7"/>
  </mergeCells>
  <conditionalFormatting sqref="B24:B25">
    <cfRule type="expression" dxfId="5" priority="2">
      <formula>B24="CHECK"</formula>
    </cfRule>
    <cfRule type="expression" dxfId="4" priority="3">
      <formula>B24="OK"</formula>
    </cfRule>
  </conditionalFormatting>
  <conditionalFormatting sqref="B7:F25">
    <cfRule type="expression" dxfId="3" priority="6">
      <formula>$C$5="Green Idea Concept Category"</formula>
    </cfRule>
    <cfRule type="expression" dxfId="2" priority="7">
      <formula>$C$5="Advanced Green Idea Category"</formula>
    </cfRule>
  </conditionalFormatting>
  <conditionalFormatting sqref="I7:I8">
    <cfRule type="expression" dxfId="1" priority="4">
      <formula>I7="OK"</formula>
    </cfRule>
    <cfRule type="expression" dxfId="0" priority="5">
      <formula>I7="CHECK"</formula>
    </cfRule>
  </conditionalFormatting>
  <dataValidations count="2">
    <dataValidation type="list" sqref="C5" xr:uid="{00000000-0002-0000-0000-000000000000}">
      <formula1>"Green Idea Concept Category,Advanced Green Idea Category"</formula1>
      <formula2>0</formula2>
    </dataValidation>
    <dataValidation type="list" sqref="H9:H20" xr:uid="{00000000-0002-0000-0000-000001000000}">
      <formula1>"Equipment / Investment,Experts / Services,Operating Costs,Marketing / Communication,Training / Events,Materials / Supplies,Other"</formula1>
      <formula2>0</formula2>
    </dataValidation>
  </dataValidations>
  <pageMargins left="0.7" right="0.7" top="0.75" bottom="0.75" header="0.511811023622047" footer="0.511811023622047"/>
  <pageSetup paperSize="9" orientation="landscape" horizontalDpi="300" verticalDpi="30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64519C877FA3409C0B6AD66F3C7833" ma:contentTypeVersion="11" ma:contentTypeDescription="Create a new document." ma:contentTypeScope="" ma:versionID="e0713dff1a043d567c0a63885ffbc77e">
  <xsd:schema xmlns:xsd="http://www.w3.org/2001/XMLSchema" xmlns:xs="http://www.w3.org/2001/XMLSchema" xmlns:p="http://schemas.microsoft.com/office/2006/metadata/properties" xmlns:ns2="1d244332-dff0-47f8-8f53-5291590933dd" xmlns:ns3="25ff9f71-4c66-4a3b-ab13-0c8e57df7e95" targetNamespace="http://schemas.microsoft.com/office/2006/metadata/properties" ma:root="true" ma:fieldsID="10c1cdd8d394448bec3a9d590e507341" ns2:_="" ns3:_="">
    <xsd:import namespace="1d244332-dff0-47f8-8f53-5291590933dd"/>
    <xsd:import namespace="25ff9f71-4c66-4a3b-ab13-0c8e57df7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44332-dff0-47f8-8f53-529159093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25d1ece-4430-463b-8ab2-40da45c95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f9f71-4c66-4a3b-ab13-0c8e57df7e9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f41ac3-eff3-4b78-a003-5f64c8dcaaff}" ma:internalName="TaxCatchAll" ma:showField="CatchAllData" ma:web="25ff9f71-4c66-4a3b-ab13-0c8e57df7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244332-dff0-47f8-8f53-5291590933dd">
      <Terms xmlns="http://schemas.microsoft.com/office/infopath/2007/PartnerControls"/>
    </lcf76f155ced4ddcb4097134ff3c332f>
    <TaxCatchAll xmlns="25ff9f71-4c66-4a3b-ab13-0c8e57df7e95" xsi:nil="true"/>
  </documentManagement>
</p:properties>
</file>

<file path=customXml/itemProps1.xml><?xml version="1.0" encoding="utf-8"?>
<ds:datastoreItem xmlns:ds="http://schemas.openxmlformats.org/officeDocument/2006/customXml" ds:itemID="{2800311E-F8AC-42A4-B8E4-49159A33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524CE7-4321-45EE-9BD9-16FBDE5E1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44332-dff0-47f8-8f53-5291590933dd"/>
    <ds:schemaRef ds:uri="25ff9f71-4c66-4a3b-ab13-0c8e57df7e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CC4AF8-C414-43B5-958F-9D90B7D421CA}">
  <ds:schemaRefs>
    <ds:schemaRef ds:uri="http://schemas.microsoft.com/office/2006/metadata/properties"/>
    <ds:schemaRef ds:uri="http://schemas.microsoft.com/office/infopath/2007/PartnerControls"/>
    <ds:schemaRef ds:uri="1d244332-dff0-47f8-8f53-5291590933dd"/>
    <ds:schemaRef ds:uri="25ff9f71-4c66-4a3b-ab13-0c8e57df7e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Financial Snapshot</vt:lpstr>
      <vt:lpstr>'Financial Snapshot'!Print_Area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Ajla Sijaric</cp:lastModifiedBy>
  <cp:revision>0</cp:revision>
  <dcterms:created xsi:type="dcterms:W3CDTF">2026-09-02T06:08:49Z</dcterms:created>
  <dcterms:modified xsi:type="dcterms:W3CDTF">2026-09-07T08:46:32Z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0x0101008264519C877FA3409C0B6AD66F3C7833</vt:lpwstr>
  </property>
</Properties>
</file>